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КОПИИ\2022\2023\81\"/>
    </mc:Choice>
  </mc:AlternateContent>
  <bookViews>
    <workbookView xWindow="-120" yWindow="-120" windowWidth="25440" windowHeight="15840" tabRatio="771"/>
  </bookViews>
  <sheets>
    <sheet name="Мои данные" sheetId="8" r:id="rId1"/>
  </sheets>
  <definedNames>
    <definedName name="_xlnm.Print_Titles" localSheetId="0">'Мои данные'!$11:$11</definedName>
  </definedNames>
  <calcPr calcId="152511"/>
</workbook>
</file>

<file path=xl/calcChain.xml><?xml version="1.0" encoding="utf-8"?>
<calcChain xmlns="http://schemas.openxmlformats.org/spreadsheetml/2006/main">
  <c r="I33" i="8" l="1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15" i="8"/>
  <c r="H33" i="8"/>
  <c r="H37" i="8"/>
  <c r="I37" i="8"/>
</calcChain>
</file>

<file path=xl/comments1.xml><?xml version="1.0" encoding="utf-8"?>
<comments xmlns="http://schemas.openxmlformats.org/spreadsheetml/2006/main">
  <authors>
    <author>Сергей</author>
    <author>Соседко А.Н.</author>
  </authors>
  <commentList>
    <comment ref="B11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СводВедРес::&lt;Код ресурса&gt;</t>
        </r>
      </text>
    </comment>
    <comment ref="C11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СводВедРес::&lt;Наименование ресурса &gt;</t>
        </r>
      </text>
    </comment>
    <comment ref="D11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СводВедРес::&lt;Единица измерения ресурса&gt;</t>
        </r>
      </text>
    </comment>
    <comment ref="E11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СводВедРес::&lt;Общее количество ресурса&gt;</t>
        </r>
      </text>
    </comment>
    <comment ref="F11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СводВедРес::&lt;Сметная базисная цена ресурса&gt;
&lt;Формула базисной цены&gt;</t>
        </r>
      </text>
    </comment>
    <comment ref="G11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СводВедРес::&lt;Сметная текущая цена ресурса&gt;
&lt;Формула текущей цены&gt;</t>
        </r>
      </text>
    </comment>
    <comment ref="H11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СводВедРес::&lt;Общая сметная базисная цена ресурса&gt;</t>
        </r>
      </text>
    </comment>
    <comment ref="I11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СводВедРес::&lt;Общая сметная текущая цена ресурса&gt;</t>
        </r>
      </text>
    </comment>
  </commentList>
</comments>
</file>

<file path=xl/sharedStrings.xml><?xml version="1.0" encoding="utf-8"?>
<sst xmlns="http://schemas.openxmlformats.org/spreadsheetml/2006/main" count="90" uniqueCount="70">
  <si>
    <t>Наименование</t>
  </si>
  <si>
    <t>Ед. изм.</t>
  </si>
  <si>
    <t>Базисные цены</t>
  </si>
  <si>
    <t>Текущие цены</t>
  </si>
  <si>
    <t>Стоимость единицы</t>
  </si>
  <si>
    <t>Сметная</t>
  </si>
  <si>
    <t>Общая стоимость</t>
  </si>
  <si>
    <t>Кол-во/
К-т кратности</t>
  </si>
  <si>
    <t>№ смет/
Код ресурса</t>
  </si>
  <si>
    <t>Исходные данные для расчета (локальные, объектные и сводные сметы)</t>
  </si>
  <si>
    <t>СКС-2023-В-3-81</t>
  </si>
  <si>
    <t>Капитальный ремонт: Силовых трансформаторов ТМ 400/10 и ТМ630/10</t>
  </si>
  <si>
    <t xml:space="preserve">               Материалы</t>
  </si>
  <si>
    <t>01.3.01.01-0001</t>
  </si>
  <si>
    <t>Бензин авиационный Б-70</t>
  </si>
  <si>
    <t>т</t>
  </si>
  <si>
    <t>01.3.01.05-0009</t>
  </si>
  <si>
    <t>Парафин нефтяной твердый Т-1</t>
  </si>
  <si>
    <t>01.3.01.06-0050</t>
  </si>
  <si>
    <t>Смазка универсальная тугоплавкая УТ (консталин жировой)</t>
  </si>
  <si>
    <t>01.3.02.09-0022</t>
  </si>
  <si>
    <t>Пропан-бутан смесь техническая</t>
  </si>
  <si>
    <t>кг</t>
  </si>
  <si>
    <t>01.7.03.01-0001</t>
  </si>
  <si>
    <t>Вода</t>
  </si>
  <si>
    <t>м3</t>
  </si>
  <si>
    <t>01.7.06.07-0002</t>
  </si>
  <si>
    <t>Лента монтажная, тип ЛМ-5</t>
  </si>
  <si>
    <t>10 м</t>
  </si>
  <si>
    <t>01.7.17.11-0001</t>
  </si>
  <si>
    <t>Бумага шлифовальная</t>
  </si>
  <si>
    <t>01.7.20.08-0031</t>
  </si>
  <si>
    <t>Бязь суровая</t>
  </si>
  <si>
    <t>10 м2</t>
  </si>
  <si>
    <t>04.3.01.09-0023</t>
  </si>
  <si>
    <t>Раствор отделочный тяжелый цементный, состав 1:3</t>
  </si>
  <si>
    <t>08.1.02.11-0001</t>
  </si>
  <si>
    <t>Поковки из квадратных заготовок, масса 1,8 кг</t>
  </si>
  <si>
    <t>10.3.02.03-0011</t>
  </si>
  <si>
    <t>Припои оловянно-свинцовые бессурьмянистые, марка ПОС30</t>
  </si>
  <si>
    <t>14.1.02.01-0002</t>
  </si>
  <si>
    <t>Клей БМК-5к</t>
  </si>
  <si>
    <t>14.4.03.03-0002</t>
  </si>
  <si>
    <t>Лак битумный БТ-123</t>
  </si>
  <si>
    <t>999-9950</t>
  </si>
  <si>
    <t>Вспомогательные ненормируемые ресурсы (2% от Оплаты труда рабочих)</t>
  </si>
  <si>
    <t>руб</t>
  </si>
  <si>
    <t>ФССЦ-02.2.05.04-1572</t>
  </si>
  <si>
    <t>Щебень М 600, фракция 5(3)-10 мм, группа 2</t>
  </si>
  <si>
    <t>ФССЦ-19.2.03.09-0011</t>
  </si>
  <si>
    <t>Решетки для приямков стальные</t>
  </si>
  <si>
    <t>ФССЦ-20.2.09.08-0026</t>
  </si>
  <si>
    <t>Муфта термоусаживаемая концевая внутренней установки для кабеля на напряжение до 10 кВ, марки КВТп10-70/120 с болтовыми наконечниками и комплектом пайки для присоединения заземления</t>
  </si>
  <si>
    <t>компл</t>
  </si>
  <si>
    <t>ФССЦ-21.1.06.10-0544</t>
  </si>
  <si>
    <t>Кабель силовой с медными жилами ВВГнг 4х185-1000</t>
  </si>
  <si>
    <t>1000 м</t>
  </si>
  <si>
    <t>Итого "Материалы"</t>
  </si>
  <si>
    <t xml:space="preserve">               Оборудование</t>
  </si>
  <si>
    <t>ТЦ_62.5.02.00_50_7721547346_03.09.2021_02</t>
  </si>
  <si>
    <t>Трансформатор ТМГ-630/10/0,4 кВ У/Д-11 УХЛ1.</t>
  </si>
  <si>
    <t>шт</t>
  </si>
  <si>
    <t>942900,00
1131480,0/1,2</t>
  </si>
  <si>
    <t>591666,67
710000,0/1,2</t>
  </si>
  <si>
    <t>ТЦ_62.5.02.00_50_7721547346_07.07.2022_02</t>
  </si>
  <si>
    <t>Итого "Оборудование"</t>
  </si>
  <si>
    <t>(наименование стройки)</t>
  </si>
  <si>
    <t xml:space="preserve">ВЕДОМОСТЬ РЕСУРСОВ </t>
  </si>
  <si>
    <t>к ДВ к ТЗ СКС-2023-В-3-81</t>
  </si>
  <si>
    <t>Составил:______________О.А. Молодцова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</si>
</sst>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b/>
      <i/>
      <sz val="10"/>
      <name val="Arial"/>
      <family val="2"/>
      <charset val="204"/>
    </font>
    <font>
      <b/>
      <i/>
      <sz val="10"/>
      <name val="Arial Cyr"/>
      <charset val="204"/>
    </font>
    <font>
      <b/>
      <sz val="10"/>
      <name val="Verdana"/>
      <family val="2"/>
      <charset val="204"/>
    </font>
    <font>
      <sz val="9"/>
      <name val="Verdana"/>
      <family val="2"/>
      <charset val="204"/>
    </font>
    <font>
      <i/>
      <sz val="8"/>
      <name val="Verdana"/>
      <family val="2"/>
      <charset val="204"/>
    </font>
    <font>
      <i/>
      <sz val="11"/>
      <name val="Times New Roman"/>
      <family val="1"/>
      <charset val="204"/>
    </font>
    <font>
      <b/>
      <sz val="12"/>
      <name val="Verdana"/>
      <family val="2"/>
      <charset val="204"/>
    </font>
    <font>
      <sz val="10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7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6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6" fillId="0" borderId="1">
      <alignment vertical="top" wrapText="1"/>
    </xf>
    <xf numFmtId="0" fontId="3" fillId="0" borderId="0"/>
  </cellStyleXfs>
  <cellXfs count="48">
    <xf numFmtId="0" fontId="0" fillId="0" borderId="0" xfId="0"/>
    <xf numFmtId="49" fontId="7" fillId="0" borderId="0" xfId="0" applyNumberFormat="1" applyFont="1"/>
    <xf numFmtId="0" fontId="7" fillId="0" borderId="0" xfId="0" applyFont="1"/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49" fontId="7" fillId="0" borderId="0" xfId="0" applyNumberFormat="1" applyFont="1" applyAlignment="1">
      <alignment horizontal="center" vertical="top" wrapText="1"/>
    </xf>
    <xf numFmtId="0" fontId="7" fillId="0" borderId="0" xfId="0" applyFont="1" applyAlignment="1">
      <alignment horizontal="right" vertical="top" wrapText="1"/>
    </xf>
    <xf numFmtId="0" fontId="8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20" applyFont="1" applyBorder="1" applyAlignment="1">
      <alignment horizontal="center"/>
    </xf>
    <xf numFmtId="49" fontId="7" fillId="0" borderId="2" xfId="20" applyNumberFormat="1" applyFont="1" applyBorder="1" applyAlignment="1">
      <alignment horizontal="center"/>
    </xf>
    <xf numFmtId="49" fontId="9" fillId="0" borderId="1" xfId="0" applyNumberFormat="1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right" vertical="top" wrapText="1"/>
    </xf>
    <xf numFmtId="49" fontId="11" fillId="0" borderId="1" xfId="0" applyNumberFormat="1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right" vertical="top" wrapText="1"/>
    </xf>
    <xf numFmtId="49" fontId="3" fillId="0" borderId="0" xfId="0" applyNumberFormat="1" applyFont="1" applyAlignment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right" vertical="top"/>
    </xf>
    <xf numFmtId="49" fontId="13" fillId="0" borderId="5" xfId="23" applyNumberFormat="1" applyFont="1" applyBorder="1" applyAlignment="1">
      <alignment horizontal="center" vertical="center" wrapText="1"/>
    </xf>
    <xf numFmtId="0" fontId="14" fillId="0" borderId="0" xfId="0" applyFont="1"/>
    <xf numFmtId="0" fontId="16" fillId="0" borderId="0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8" fillId="0" borderId="0" xfId="23" applyFont="1" applyAlignment="1">
      <alignment horizontal="center" vertical="center" wrapText="1"/>
    </xf>
    <xf numFmtId="0" fontId="15" fillId="0" borderId="0" xfId="0" applyFont="1" applyBorder="1" applyAlignment="1">
      <alignment horizontal="center" vertical="center"/>
    </xf>
    <xf numFmtId="0" fontId="18" fillId="0" borderId="0" xfId="23" applyFont="1" applyAlignment="1">
      <alignment vertical="center" wrapText="1"/>
    </xf>
    <xf numFmtId="0" fontId="18" fillId="0" borderId="0" xfId="23" applyFont="1" applyAlignment="1">
      <alignment horizontal="center" vertical="center" wrapText="1"/>
    </xf>
    <xf numFmtId="0" fontId="9" fillId="0" borderId="0" xfId="0" applyFont="1"/>
    <xf numFmtId="164" fontId="9" fillId="0" borderId="1" xfId="0" applyNumberFormat="1" applyFont="1" applyBorder="1" applyAlignment="1">
      <alignment horizontal="right" vertical="top" wrapText="1"/>
    </xf>
    <xf numFmtId="2" fontId="7" fillId="0" borderId="1" xfId="0" applyNumberFormat="1" applyFont="1" applyBorder="1" applyAlignment="1">
      <alignment horizontal="right" vertical="top" wrapText="1"/>
    </xf>
  </cellXfs>
  <cellStyles count="27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каСтоимРаб" xfId="21"/>
    <cellStyle name="СводРасч" xfId="22"/>
    <cellStyle name="Титул" xfId="23"/>
    <cellStyle name="Хвост" xfId="24"/>
    <cellStyle name="Ценник" xfId="25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1:I40"/>
  <sheetViews>
    <sheetView showGridLines="0" tabSelected="1" topLeftCell="B1" zoomScaleNormal="100" workbookViewId="0">
      <selection activeCell="G50" sqref="G50"/>
    </sheetView>
  </sheetViews>
  <sheetFormatPr defaultRowHeight="12.75" x14ac:dyDescent="0.2"/>
  <cols>
    <col min="1" max="1" width="0" style="2" hidden="1" customWidth="1"/>
    <col min="2" max="2" width="8.7109375" style="1" customWidth="1"/>
    <col min="3" max="3" width="33.140625" style="2" customWidth="1"/>
    <col min="4" max="4" width="10.7109375" style="2" customWidth="1"/>
    <col min="5" max="5" width="10.7109375" style="1" customWidth="1"/>
    <col min="6" max="9" width="13.7109375" style="2" customWidth="1"/>
    <col min="10" max="16384" width="9.140625" style="2"/>
  </cols>
  <sheetData>
    <row r="1" spans="1:9" customFormat="1" x14ac:dyDescent="0.2">
      <c r="B1" s="33"/>
      <c r="C1" s="34"/>
      <c r="D1" s="35"/>
      <c r="E1" s="36"/>
      <c r="F1" s="36"/>
      <c r="G1" s="36"/>
      <c r="H1" s="36"/>
    </row>
    <row r="2" spans="1:9" s="38" customFormat="1" ht="17.25" customHeight="1" x14ac:dyDescent="0.15">
      <c r="A2" s="37" t="s">
        <v>11</v>
      </c>
      <c r="B2" s="37"/>
      <c r="C2" s="37"/>
      <c r="D2" s="37"/>
      <c r="E2" s="37"/>
      <c r="F2" s="37"/>
      <c r="G2" s="37"/>
      <c r="H2" s="37"/>
      <c r="I2" s="37"/>
    </row>
    <row r="3" spans="1:9" s="38" customFormat="1" ht="11.25" x14ac:dyDescent="0.15">
      <c r="A3" s="42" t="s">
        <v>66</v>
      </c>
      <c r="B3" s="42"/>
      <c r="C3" s="42"/>
      <c r="D3" s="42"/>
      <c r="E3" s="42"/>
      <c r="F3" s="42"/>
      <c r="G3" s="42"/>
      <c r="H3" s="42"/>
      <c r="I3" s="42"/>
    </row>
    <row r="4" spans="1:9" s="38" customFormat="1" ht="8.25" customHeight="1" x14ac:dyDescent="0.15">
      <c r="A4" s="39"/>
      <c r="B4" s="39"/>
      <c r="C4" s="39"/>
      <c r="D4" s="39"/>
      <c r="E4" s="39"/>
      <c r="F4" s="39"/>
      <c r="G4" s="39"/>
      <c r="H4" s="39"/>
    </row>
    <row r="5" spans="1:9" s="38" customFormat="1" ht="15" x14ac:dyDescent="0.15">
      <c r="A5" s="40" t="s">
        <v>67</v>
      </c>
      <c r="B5" s="40"/>
      <c r="C5" s="40"/>
      <c r="D5" s="40"/>
      <c r="E5" s="40"/>
      <c r="F5" s="40"/>
      <c r="G5" s="40"/>
      <c r="H5" s="40"/>
      <c r="I5" s="40"/>
    </row>
    <row r="6" spans="1:9" s="38" customFormat="1" ht="12.75" customHeight="1" x14ac:dyDescent="0.15">
      <c r="A6" s="43"/>
      <c r="B6" s="41" t="s">
        <v>68</v>
      </c>
      <c r="C6" s="41"/>
      <c r="D6" s="41"/>
      <c r="E6" s="41"/>
      <c r="F6" s="41"/>
      <c r="G6" s="41"/>
      <c r="H6" s="41"/>
      <c r="I6" s="41"/>
    </row>
    <row r="7" spans="1:9" s="38" customFormat="1" ht="7.5" customHeight="1" x14ac:dyDescent="0.15">
      <c r="A7" s="43"/>
      <c r="B7" s="44"/>
      <c r="C7" s="44"/>
      <c r="D7" s="44"/>
      <c r="E7" s="44"/>
      <c r="F7" s="44"/>
      <c r="G7" s="44"/>
      <c r="H7" s="44"/>
      <c r="I7" s="44"/>
    </row>
    <row r="8" spans="1:9" ht="12.75" customHeight="1" x14ac:dyDescent="0.2">
      <c r="B8" s="9" t="s">
        <v>8</v>
      </c>
      <c r="C8" s="12" t="s">
        <v>0</v>
      </c>
      <c r="D8" s="12" t="s">
        <v>1</v>
      </c>
      <c r="E8" s="15" t="s">
        <v>7</v>
      </c>
      <c r="F8" s="18" t="s">
        <v>4</v>
      </c>
      <c r="G8" s="18"/>
      <c r="H8" s="18" t="s">
        <v>6</v>
      </c>
      <c r="I8" s="18"/>
    </row>
    <row r="9" spans="1:9" ht="12.75" customHeight="1" x14ac:dyDescent="0.2">
      <c r="B9" s="10"/>
      <c r="C9" s="13"/>
      <c r="D9" s="13"/>
      <c r="E9" s="16"/>
      <c r="F9" s="8" t="s">
        <v>2</v>
      </c>
      <c r="G9" s="8" t="s">
        <v>3</v>
      </c>
      <c r="H9" s="8" t="s">
        <v>2</v>
      </c>
      <c r="I9" s="8" t="s">
        <v>3</v>
      </c>
    </row>
    <row r="10" spans="1:9" x14ac:dyDescent="0.2">
      <c r="B10" s="11"/>
      <c r="C10" s="14"/>
      <c r="D10" s="14"/>
      <c r="E10" s="17"/>
      <c r="F10" s="7" t="s">
        <v>5</v>
      </c>
      <c r="G10" s="7" t="s">
        <v>5</v>
      </c>
      <c r="H10" s="7" t="s">
        <v>5</v>
      </c>
      <c r="I10" s="7" t="s">
        <v>5</v>
      </c>
    </row>
    <row r="11" spans="1:9" x14ac:dyDescent="0.2">
      <c r="B11" s="19">
        <v>1</v>
      </c>
      <c r="C11" s="19">
        <v>2</v>
      </c>
      <c r="D11" s="19">
        <v>3</v>
      </c>
      <c r="E11" s="20">
        <v>4</v>
      </c>
      <c r="F11" s="19">
        <v>5</v>
      </c>
      <c r="G11" s="19">
        <v>6</v>
      </c>
      <c r="H11" s="19">
        <v>7</v>
      </c>
      <c r="I11" s="19">
        <v>8</v>
      </c>
    </row>
    <row r="12" spans="1:9" ht="17.850000000000001" customHeight="1" x14ac:dyDescent="0.2">
      <c r="B12" s="21" t="s">
        <v>9</v>
      </c>
      <c r="C12" s="22"/>
      <c r="D12" s="22"/>
      <c r="E12" s="22"/>
      <c r="F12" s="22"/>
      <c r="G12" s="22"/>
      <c r="H12" s="22"/>
      <c r="I12" s="22"/>
    </row>
    <row r="13" spans="1:9" ht="38.25" x14ac:dyDescent="0.2">
      <c r="B13" s="23" t="s">
        <v>10</v>
      </c>
      <c r="C13" s="24" t="s">
        <v>11</v>
      </c>
      <c r="D13" s="25"/>
      <c r="E13" s="23">
        <v>1</v>
      </c>
      <c r="F13" s="26"/>
      <c r="G13" s="26"/>
      <c r="H13" s="26"/>
      <c r="I13" s="26"/>
    </row>
    <row r="14" spans="1:9" ht="17.850000000000001" customHeight="1" x14ac:dyDescent="0.2">
      <c r="B14" s="27" t="s">
        <v>12</v>
      </c>
      <c r="C14" s="28"/>
      <c r="D14" s="28"/>
      <c r="E14" s="28"/>
      <c r="F14" s="28"/>
      <c r="G14" s="28"/>
      <c r="H14" s="28"/>
      <c r="I14" s="28"/>
    </row>
    <row r="15" spans="1:9" ht="25.5" x14ac:dyDescent="0.2">
      <c r="B15" s="29" t="s">
        <v>13</v>
      </c>
      <c r="C15" s="30" t="s">
        <v>14</v>
      </c>
      <c r="D15" s="31" t="s">
        <v>15</v>
      </c>
      <c r="E15" s="29">
        <v>2E-3</v>
      </c>
      <c r="F15" s="32">
        <v>4488.3999999999996</v>
      </c>
      <c r="G15" s="32"/>
      <c r="H15" s="32">
        <v>8.98</v>
      </c>
      <c r="I15" s="47">
        <f>H15*7.91</f>
        <v>71.031800000000004</v>
      </c>
    </row>
    <row r="16" spans="1:9" ht="25.5" x14ac:dyDescent="0.2">
      <c r="B16" s="29" t="s">
        <v>16</v>
      </c>
      <c r="C16" s="30" t="s">
        <v>17</v>
      </c>
      <c r="D16" s="31" t="s">
        <v>15</v>
      </c>
      <c r="E16" s="29">
        <v>3.0000000000000001E-5</v>
      </c>
      <c r="F16" s="32">
        <v>8105.71</v>
      </c>
      <c r="G16" s="32"/>
      <c r="H16" s="32">
        <v>0.24</v>
      </c>
      <c r="I16" s="47">
        <f t="shared" ref="I16:I33" si="0">H16*7.91</f>
        <v>1.8983999999999999</v>
      </c>
    </row>
    <row r="17" spans="2:9" ht="25.5" x14ac:dyDescent="0.2">
      <c r="B17" s="29" t="s">
        <v>18</v>
      </c>
      <c r="C17" s="30" t="s">
        <v>19</v>
      </c>
      <c r="D17" s="31" t="s">
        <v>15</v>
      </c>
      <c r="E17" s="29">
        <v>1.2E-4</v>
      </c>
      <c r="F17" s="32">
        <v>17500</v>
      </c>
      <c r="G17" s="32"/>
      <c r="H17" s="32">
        <v>2.1</v>
      </c>
      <c r="I17" s="47">
        <f t="shared" si="0"/>
        <v>16.611000000000001</v>
      </c>
    </row>
    <row r="18" spans="2:9" ht="25.5" x14ac:dyDescent="0.2">
      <c r="B18" s="29" t="s">
        <v>20</v>
      </c>
      <c r="C18" s="30" t="s">
        <v>21</v>
      </c>
      <c r="D18" s="31" t="s">
        <v>22</v>
      </c>
      <c r="E18" s="29">
        <v>0.3</v>
      </c>
      <c r="F18" s="32">
        <v>6.09</v>
      </c>
      <c r="G18" s="32"/>
      <c r="H18" s="32">
        <v>1.83</v>
      </c>
      <c r="I18" s="47">
        <f t="shared" si="0"/>
        <v>14.475300000000001</v>
      </c>
    </row>
    <row r="19" spans="2:9" ht="25.5" x14ac:dyDescent="0.2">
      <c r="B19" s="29" t="s">
        <v>23</v>
      </c>
      <c r="C19" s="30" t="s">
        <v>24</v>
      </c>
      <c r="D19" s="31" t="s">
        <v>25</v>
      </c>
      <c r="E19" s="29">
        <v>0.03</v>
      </c>
      <c r="F19" s="32">
        <v>2.44</v>
      </c>
      <c r="G19" s="32"/>
      <c r="H19" s="32">
        <v>7.0000000000000007E-2</v>
      </c>
      <c r="I19" s="47">
        <f t="shared" si="0"/>
        <v>0.55370000000000008</v>
      </c>
    </row>
    <row r="20" spans="2:9" ht="25.5" x14ac:dyDescent="0.2">
      <c r="B20" s="29" t="s">
        <v>26</v>
      </c>
      <c r="C20" s="30" t="s">
        <v>27</v>
      </c>
      <c r="D20" s="31" t="s">
        <v>28</v>
      </c>
      <c r="E20" s="29">
        <v>0.55200000000000005</v>
      </c>
      <c r="F20" s="32">
        <v>6.9</v>
      </c>
      <c r="G20" s="32"/>
      <c r="H20" s="32">
        <v>3.81</v>
      </c>
      <c r="I20" s="47">
        <f t="shared" si="0"/>
        <v>30.1371</v>
      </c>
    </row>
    <row r="21" spans="2:9" ht="25.5" x14ac:dyDescent="0.2">
      <c r="B21" s="29" t="s">
        <v>29</v>
      </c>
      <c r="C21" s="30" t="s">
        <v>30</v>
      </c>
      <c r="D21" s="31" t="s">
        <v>22</v>
      </c>
      <c r="E21" s="29">
        <v>0.48</v>
      </c>
      <c r="F21" s="32">
        <v>50</v>
      </c>
      <c r="G21" s="32"/>
      <c r="H21" s="32">
        <v>24</v>
      </c>
      <c r="I21" s="47">
        <f t="shared" si="0"/>
        <v>189.84</v>
      </c>
    </row>
    <row r="22" spans="2:9" ht="25.5" x14ac:dyDescent="0.2">
      <c r="B22" s="29" t="s">
        <v>31</v>
      </c>
      <c r="C22" s="30" t="s">
        <v>32</v>
      </c>
      <c r="D22" s="31" t="s">
        <v>33</v>
      </c>
      <c r="E22" s="29">
        <v>0.45600000000000002</v>
      </c>
      <c r="F22" s="32">
        <v>79.099999999999994</v>
      </c>
      <c r="G22" s="32"/>
      <c r="H22" s="32">
        <v>36.07</v>
      </c>
      <c r="I22" s="47">
        <f t="shared" si="0"/>
        <v>285.31369999999998</v>
      </c>
    </row>
    <row r="23" spans="2:9" ht="25.5" x14ac:dyDescent="0.2">
      <c r="B23" s="29" t="s">
        <v>34</v>
      </c>
      <c r="C23" s="30" t="s">
        <v>35</v>
      </c>
      <c r="D23" s="31" t="s">
        <v>25</v>
      </c>
      <c r="E23" s="29">
        <v>7.4999999999999997E-3</v>
      </c>
      <c r="F23" s="32">
        <v>497</v>
      </c>
      <c r="G23" s="32"/>
      <c r="H23" s="32">
        <v>3.73</v>
      </c>
      <c r="I23" s="47">
        <f t="shared" si="0"/>
        <v>29.504300000000001</v>
      </c>
    </row>
    <row r="24" spans="2:9" ht="25.5" x14ac:dyDescent="0.2">
      <c r="B24" s="29" t="s">
        <v>36</v>
      </c>
      <c r="C24" s="30" t="s">
        <v>37</v>
      </c>
      <c r="D24" s="31" t="s">
        <v>15</v>
      </c>
      <c r="E24" s="29">
        <v>5.9999999999999995E-4</v>
      </c>
      <c r="F24" s="32">
        <v>5989</v>
      </c>
      <c r="G24" s="32"/>
      <c r="H24" s="32">
        <v>3.59</v>
      </c>
      <c r="I24" s="47">
        <f t="shared" si="0"/>
        <v>28.396899999999999</v>
      </c>
    </row>
    <row r="25" spans="2:9" ht="25.5" x14ac:dyDescent="0.2">
      <c r="B25" s="29" t="s">
        <v>38</v>
      </c>
      <c r="C25" s="30" t="s">
        <v>39</v>
      </c>
      <c r="D25" s="31" t="s">
        <v>15</v>
      </c>
      <c r="E25" s="29">
        <v>2.5000000000000001E-4</v>
      </c>
      <c r="F25" s="32">
        <v>68050</v>
      </c>
      <c r="G25" s="32"/>
      <c r="H25" s="32">
        <v>17.010000000000002</v>
      </c>
      <c r="I25" s="47">
        <f t="shared" si="0"/>
        <v>134.54910000000001</v>
      </c>
    </row>
    <row r="26" spans="2:9" ht="25.5" x14ac:dyDescent="0.2">
      <c r="B26" s="29" t="s">
        <v>40</v>
      </c>
      <c r="C26" s="30" t="s">
        <v>41</v>
      </c>
      <c r="D26" s="31" t="s">
        <v>22</v>
      </c>
      <c r="E26" s="29">
        <v>0.06</v>
      </c>
      <c r="F26" s="32">
        <v>25.8</v>
      </c>
      <c r="G26" s="32"/>
      <c r="H26" s="32">
        <v>1.55</v>
      </c>
      <c r="I26" s="47">
        <f t="shared" si="0"/>
        <v>12.2605</v>
      </c>
    </row>
    <row r="27" spans="2:9" ht="25.5" x14ac:dyDescent="0.2">
      <c r="B27" s="29" t="s">
        <v>42</v>
      </c>
      <c r="C27" s="30" t="s">
        <v>43</v>
      </c>
      <c r="D27" s="31" t="s">
        <v>15</v>
      </c>
      <c r="E27" s="29">
        <v>8.0000000000000007E-5</v>
      </c>
      <c r="F27" s="32">
        <v>7826.9</v>
      </c>
      <c r="G27" s="32"/>
      <c r="H27" s="32">
        <v>0.63</v>
      </c>
      <c r="I27" s="47">
        <f t="shared" si="0"/>
        <v>4.9832999999999998</v>
      </c>
    </row>
    <row r="28" spans="2:9" ht="38.25" x14ac:dyDescent="0.2">
      <c r="B28" s="29" t="s">
        <v>44</v>
      </c>
      <c r="C28" s="30" t="s">
        <v>45</v>
      </c>
      <c r="D28" s="31" t="s">
        <v>46</v>
      </c>
      <c r="E28" s="29">
        <v>13.17</v>
      </c>
      <c r="F28" s="32">
        <v>1</v>
      </c>
      <c r="G28" s="32"/>
      <c r="H28" s="32">
        <v>13.17</v>
      </c>
      <c r="I28" s="47">
        <f t="shared" si="0"/>
        <v>104.1747</v>
      </c>
    </row>
    <row r="29" spans="2:9" ht="38.25" x14ac:dyDescent="0.2">
      <c r="B29" s="29" t="s">
        <v>47</v>
      </c>
      <c r="C29" s="30" t="s">
        <v>48</v>
      </c>
      <c r="D29" s="31" t="s">
        <v>25</v>
      </c>
      <c r="E29" s="29">
        <v>0.23</v>
      </c>
      <c r="F29" s="32">
        <v>145.80000000000001</v>
      </c>
      <c r="G29" s="32"/>
      <c r="H29" s="32">
        <v>33.53</v>
      </c>
      <c r="I29" s="47">
        <f t="shared" si="0"/>
        <v>265.22230000000002</v>
      </c>
    </row>
    <row r="30" spans="2:9" ht="38.25" x14ac:dyDescent="0.2">
      <c r="B30" s="29" t="s">
        <v>49</v>
      </c>
      <c r="C30" s="30" t="s">
        <v>50</v>
      </c>
      <c r="D30" s="31" t="s">
        <v>15</v>
      </c>
      <c r="E30" s="29">
        <v>0.01</v>
      </c>
      <c r="F30" s="32">
        <v>7932.6</v>
      </c>
      <c r="G30" s="32"/>
      <c r="H30" s="32">
        <v>79.33</v>
      </c>
      <c r="I30" s="47">
        <f t="shared" si="0"/>
        <v>627.50030000000004</v>
      </c>
    </row>
    <row r="31" spans="2:9" ht="76.5" x14ac:dyDescent="0.2">
      <c r="B31" s="29" t="s">
        <v>51</v>
      </c>
      <c r="C31" s="30" t="s">
        <v>52</v>
      </c>
      <c r="D31" s="31" t="s">
        <v>53</v>
      </c>
      <c r="E31" s="29">
        <v>2</v>
      </c>
      <c r="F31" s="32">
        <v>444.72</v>
      </c>
      <c r="G31" s="32"/>
      <c r="H31" s="32">
        <v>889.44</v>
      </c>
      <c r="I31" s="47">
        <f t="shared" si="0"/>
        <v>7035.4704000000002</v>
      </c>
    </row>
    <row r="32" spans="2:9" ht="38.25" x14ac:dyDescent="0.2">
      <c r="B32" s="29" t="s">
        <v>54</v>
      </c>
      <c r="C32" s="30" t="s">
        <v>55</v>
      </c>
      <c r="D32" s="31" t="s">
        <v>56</v>
      </c>
      <c r="E32" s="29">
        <v>0.05</v>
      </c>
      <c r="F32" s="32">
        <v>678992.88</v>
      </c>
      <c r="G32" s="32"/>
      <c r="H32" s="32">
        <v>33949.64</v>
      </c>
      <c r="I32" s="47">
        <f t="shared" si="0"/>
        <v>268541.65240000002</v>
      </c>
    </row>
    <row r="33" spans="2:9" s="45" customFormat="1" x14ac:dyDescent="0.2">
      <c r="B33" s="23"/>
      <c r="C33" s="24" t="s">
        <v>57</v>
      </c>
      <c r="D33" s="25"/>
      <c r="E33" s="23"/>
      <c r="F33" s="26"/>
      <c r="G33" s="26"/>
      <c r="H33" s="26">
        <f>SUM(H15:H32)</f>
        <v>35068.720000000001</v>
      </c>
      <c r="I33" s="46">
        <f>SUM(I15:I32)</f>
        <v>277393.57520000002</v>
      </c>
    </row>
    <row r="34" spans="2:9" ht="17.850000000000001" customHeight="1" x14ac:dyDescent="0.2">
      <c r="B34" s="27" t="s">
        <v>58</v>
      </c>
      <c r="C34" s="28"/>
      <c r="D34" s="28"/>
      <c r="E34" s="28"/>
      <c r="F34" s="28"/>
      <c r="G34" s="28"/>
      <c r="H34" s="28"/>
      <c r="I34" s="28"/>
    </row>
    <row r="35" spans="2:9" ht="76.5" x14ac:dyDescent="0.2">
      <c r="B35" s="29" t="s">
        <v>59</v>
      </c>
      <c r="C35" s="30" t="s">
        <v>60</v>
      </c>
      <c r="D35" s="31" t="s">
        <v>61</v>
      </c>
      <c r="E35" s="29">
        <v>1</v>
      </c>
      <c r="F35" s="32" t="s">
        <v>62</v>
      </c>
      <c r="G35" s="32" t="s">
        <v>63</v>
      </c>
      <c r="H35" s="32">
        <v>942900</v>
      </c>
      <c r="I35" s="32">
        <v>591666.67000000004</v>
      </c>
    </row>
    <row r="36" spans="2:9" ht="76.5" x14ac:dyDescent="0.2">
      <c r="B36" s="29" t="s">
        <v>64</v>
      </c>
      <c r="C36" s="30" t="s">
        <v>60</v>
      </c>
      <c r="D36" s="31" t="s">
        <v>61</v>
      </c>
      <c r="E36" s="29">
        <v>1</v>
      </c>
      <c r="F36" s="32" t="s">
        <v>62</v>
      </c>
      <c r="G36" s="32" t="s">
        <v>63</v>
      </c>
      <c r="H36" s="32">
        <v>942900</v>
      </c>
      <c r="I36" s="32">
        <v>591666.67000000004</v>
      </c>
    </row>
    <row r="37" spans="2:9" s="45" customFormat="1" x14ac:dyDescent="0.2">
      <c r="B37" s="23"/>
      <c r="C37" s="24" t="s">
        <v>65</v>
      </c>
      <c r="D37" s="25"/>
      <c r="E37" s="23"/>
      <c r="F37" s="26"/>
      <c r="G37" s="26"/>
      <c r="H37" s="26">
        <f>SUM(H36)</f>
        <v>942900</v>
      </c>
      <c r="I37" s="46">
        <f>SUM(I35:I36)</f>
        <v>1183333.3400000001</v>
      </c>
    </row>
    <row r="38" spans="2:9" x14ac:dyDescent="0.2">
      <c r="B38" s="5"/>
      <c r="C38" s="3"/>
      <c r="D38" s="4"/>
      <c r="E38" s="5"/>
      <c r="F38" s="6"/>
      <c r="G38" s="6"/>
      <c r="H38" s="6"/>
      <c r="I38" s="6"/>
    </row>
    <row r="40" spans="2:9" x14ac:dyDescent="0.2">
      <c r="B40" s="1" t="s">
        <v>69</v>
      </c>
    </row>
  </sheetData>
  <mergeCells count="13">
    <mergeCell ref="B14:I14"/>
    <mergeCell ref="B34:I34"/>
    <mergeCell ref="A2:I2"/>
    <mergeCell ref="A3:I3"/>
    <mergeCell ref="A5:I5"/>
    <mergeCell ref="B6:I6"/>
    <mergeCell ref="B12:I12"/>
    <mergeCell ref="B8:B10"/>
    <mergeCell ref="C8:C10"/>
    <mergeCell ref="D8:D10"/>
    <mergeCell ref="E8:E10"/>
    <mergeCell ref="F8:G8"/>
    <mergeCell ref="H8:I8"/>
  </mergeCells>
  <phoneticPr fontId="2" type="noConversion"/>
  <pageMargins left="0.23622047244094491" right="0.19685039370078741" top="0.31496062992125984" bottom="0.27559055118110237" header="0.27559055118110237" footer="0.23622047244094491"/>
  <pageSetup paperSize="9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Мои данные</vt:lpstr>
      <vt:lpstr>'Мои данные'!Заголовки_для_печати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Молодцова Ольга Алексеевна</dc:creator>
  <cp:lastModifiedBy>Молодцова Ольга Алексеевна</cp:lastModifiedBy>
  <cp:lastPrinted>2021-06-24T10:17:03Z</cp:lastPrinted>
  <dcterms:created xsi:type="dcterms:W3CDTF">2003-01-28T12:33:10Z</dcterms:created>
  <dcterms:modified xsi:type="dcterms:W3CDTF">2023-07-20T07:12:59Z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